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0.122.96.214\研究推動組\※科技部業務\#統計\01_各年度統計資料\114年度\114年度統計資料_1150320上網\"/>
    </mc:Choice>
  </mc:AlternateContent>
  <xr:revisionPtr revIDLastSave="0" documentId="13_ncr:1_{B7D4167F-5E8C-4B39-935F-10C770677963}" xr6:coauthVersionLast="47" xr6:coauthVersionMax="47" xr10:uidLastSave="{00000000-0000-0000-0000-000000000000}"/>
  <bookViews>
    <workbookView xWindow="2730" yWindow="1080" windowWidth="15705" windowHeight="15120" xr2:uid="{00000000-000D-0000-FFFF-FFFF00000000}"/>
  </bookViews>
  <sheets>
    <sheet name="113統計表" sheetId="1" r:id="rId1"/>
  </sheets>
  <externalReferences>
    <externalReference r:id="rId2"/>
  </externalReferences>
  <definedNames>
    <definedName name="學院名稱">[1]名稱下拉清單!$A$2:$A$13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E18" i="1" l="1"/>
  <c r="C36" i="1" l="1"/>
  <c r="E36" i="1"/>
  <c r="C18" i="1"/>
  <c r="E78" i="1" l="1"/>
  <c r="C78" i="1"/>
  <c r="E74" i="1"/>
  <c r="C74" i="1"/>
  <c r="E68" i="1"/>
  <c r="C68" i="1"/>
  <c r="E60" i="1"/>
  <c r="C60" i="1"/>
  <c r="E56" i="1"/>
  <c r="C56" i="1"/>
  <c r="E52" i="1"/>
  <c r="C52" i="1"/>
  <c r="E48" i="1"/>
  <c r="C48" i="1"/>
  <c r="C40" i="1"/>
  <c r="E26" i="1"/>
  <c r="C26" i="1"/>
  <c r="E4" i="1" l="1"/>
  <c r="C4" i="1"/>
  <c r="F38" i="1" l="1"/>
  <c r="F76" i="1"/>
  <c r="D38" i="1"/>
  <c r="D76" i="1"/>
  <c r="F71" i="1"/>
  <c r="F64" i="1"/>
  <c r="F59" i="1"/>
  <c r="F51" i="1"/>
  <c r="F46" i="1"/>
  <c r="F29" i="1"/>
  <c r="F35" i="1"/>
  <c r="F24" i="1"/>
  <c r="F9" i="1"/>
  <c r="F15" i="1"/>
  <c r="F72" i="1"/>
  <c r="F65" i="1"/>
  <c r="F53" i="1"/>
  <c r="F41" i="1"/>
  <c r="F47" i="1"/>
  <c r="F30" i="1"/>
  <c r="F19" i="1"/>
  <c r="F25" i="1"/>
  <c r="F10" i="1"/>
  <c r="F16" i="1"/>
  <c r="F75" i="1"/>
  <c r="F73" i="1"/>
  <c r="F66" i="1"/>
  <c r="F54" i="1"/>
  <c r="F42" i="1"/>
  <c r="F37" i="1"/>
  <c r="F31" i="1"/>
  <c r="F20" i="1"/>
  <c r="F5" i="1"/>
  <c r="F11" i="1"/>
  <c r="F17" i="1"/>
  <c r="F77" i="1"/>
  <c r="F61" i="1"/>
  <c r="F67" i="1"/>
  <c r="F55" i="1"/>
  <c r="F43" i="1"/>
  <c r="F39" i="1"/>
  <c r="F32" i="1"/>
  <c r="F21" i="1"/>
  <c r="F6" i="1"/>
  <c r="F12" i="1"/>
  <c r="F69" i="1"/>
  <c r="F62" i="1"/>
  <c r="F57" i="1"/>
  <c r="F49" i="1"/>
  <c r="F44" i="1"/>
  <c r="F27" i="1"/>
  <c r="F33" i="1"/>
  <c r="F22" i="1"/>
  <c r="F7" i="1"/>
  <c r="F13" i="1"/>
  <c r="F70" i="1"/>
  <c r="F63" i="1"/>
  <c r="F58" i="1"/>
  <c r="F50" i="1"/>
  <c r="F45" i="1"/>
  <c r="F28" i="1"/>
  <c r="F34" i="1"/>
  <c r="F23" i="1"/>
  <c r="F8" i="1"/>
  <c r="F14" i="1"/>
  <c r="D70" i="1"/>
  <c r="D63" i="1"/>
  <c r="D58" i="1"/>
  <c r="D39" i="1"/>
  <c r="D45" i="1"/>
  <c r="D51" i="1"/>
  <c r="D32" i="1"/>
  <c r="D21" i="1"/>
  <c r="D7" i="1"/>
  <c r="D13" i="1"/>
  <c r="D65" i="1"/>
  <c r="D41" i="1"/>
  <c r="D28" i="1"/>
  <c r="D23" i="1"/>
  <c r="D15" i="1"/>
  <c r="D73" i="1"/>
  <c r="D54" i="1"/>
  <c r="D48" i="1"/>
  <c r="D24" i="1"/>
  <c r="D16" i="1"/>
  <c r="D61" i="1"/>
  <c r="D55" i="1"/>
  <c r="D49" i="1"/>
  <c r="D19" i="1"/>
  <c r="D11" i="1"/>
  <c r="D69" i="1"/>
  <c r="D37" i="1"/>
  <c r="D50" i="1"/>
  <c r="D20" i="1"/>
  <c r="D6" i="1"/>
  <c r="D5" i="1"/>
  <c r="D71" i="1"/>
  <c r="D64" i="1"/>
  <c r="D59" i="1"/>
  <c r="D40" i="1"/>
  <c r="D46" i="1"/>
  <c r="D27" i="1"/>
  <c r="D33" i="1"/>
  <c r="D22" i="1"/>
  <c r="D8" i="1"/>
  <c r="D14" i="1"/>
  <c r="D72" i="1"/>
  <c r="D53" i="1"/>
  <c r="D47" i="1"/>
  <c r="D34" i="1"/>
  <c r="D9" i="1"/>
  <c r="D75" i="1"/>
  <c r="D66" i="1"/>
  <c r="D42" i="1"/>
  <c r="D29" i="1"/>
  <c r="D35" i="1"/>
  <c r="D10" i="1"/>
  <c r="D77" i="1"/>
  <c r="D67" i="1"/>
  <c r="D43" i="1"/>
  <c r="D30" i="1"/>
  <c r="D25" i="1"/>
  <c r="D17" i="1"/>
  <c r="D62" i="1"/>
  <c r="D57" i="1"/>
  <c r="D44" i="1"/>
  <c r="D31" i="1"/>
  <c r="D12" i="1"/>
  <c r="F68" i="1"/>
  <c r="F56" i="1"/>
  <c r="F48" i="1"/>
  <c r="F40" i="1"/>
  <c r="F52" i="1"/>
  <c r="F36" i="1"/>
  <c r="F78" i="1"/>
  <c r="F18" i="1"/>
  <c r="F74" i="1"/>
  <c r="D74" i="1"/>
  <c r="D68" i="1"/>
  <c r="D78" i="1"/>
  <c r="D60" i="1"/>
  <c r="D36" i="1"/>
  <c r="D56" i="1"/>
  <c r="D26" i="1"/>
  <c r="F26" i="1"/>
  <c r="F60" i="1"/>
  <c r="D52" i="1"/>
  <c r="D18" i="1"/>
  <c r="F4" i="1" l="1"/>
</calcChain>
</file>

<file path=xl/sharedStrings.xml><?xml version="1.0" encoding="utf-8"?>
<sst xmlns="http://schemas.openxmlformats.org/spreadsheetml/2006/main" count="94" uniqueCount="94">
  <si>
    <t>學院</t>
    <phoneticPr fontId="4" type="noConversion"/>
  </si>
  <si>
    <t>系所(中心)</t>
    <phoneticPr fontId="4" type="noConversion"/>
  </si>
  <si>
    <r>
      <t>核定</t>
    </r>
    <r>
      <rPr>
        <sz val="12"/>
        <color theme="1"/>
        <rFont val="新細明體"/>
        <family val="2"/>
        <charset val="136"/>
        <scheme val="minor"/>
      </rPr>
      <t>件數</t>
    </r>
    <phoneticPr fontId="4" type="noConversion"/>
  </si>
  <si>
    <t>核定件數                  百分比</t>
    <phoneticPr fontId="4" type="noConversion"/>
  </si>
  <si>
    <t>核定金額</t>
    <phoneticPr fontId="4" type="noConversion"/>
  </si>
  <si>
    <t>核定金額              百分比</t>
    <phoneticPr fontId="4" type="noConversion"/>
  </si>
  <si>
    <t xml:space="preserve"> 總計</t>
    <phoneticPr fontId="4" type="noConversion"/>
  </si>
  <si>
    <t xml:space="preserve">教育學院  </t>
    <phoneticPr fontId="4" type="noConversion"/>
  </si>
  <si>
    <t>教育系</t>
    <phoneticPr fontId="4" type="noConversion"/>
  </si>
  <si>
    <t>心輔系</t>
    <phoneticPr fontId="4" type="noConversion"/>
  </si>
  <si>
    <t>社教系</t>
    <phoneticPr fontId="4" type="noConversion"/>
  </si>
  <si>
    <t>衛教系</t>
    <phoneticPr fontId="4" type="noConversion"/>
  </si>
  <si>
    <t>公領系</t>
    <phoneticPr fontId="4" type="noConversion"/>
  </si>
  <si>
    <t>特教系</t>
    <phoneticPr fontId="4" type="noConversion"/>
  </si>
  <si>
    <t>圖資所</t>
    <phoneticPr fontId="4" type="noConversion"/>
  </si>
  <si>
    <t>教政所</t>
    <phoneticPr fontId="4" type="noConversion"/>
  </si>
  <si>
    <t>復諮所</t>
    <phoneticPr fontId="4" type="noConversion"/>
  </si>
  <si>
    <t>資教所</t>
    <phoneticPr fontId="4" type="noConversion"/>
  </si>
  <si>
    <t>學習科學學士學位學程</t>
    <phoneticPr fontId="4" type="noConversion"/>
  </si>
  <si>
    <t>教育學院  小計</t>
    <phoneticPr fontId="4" type="noConversion"/>
  </si>
  <si>
    <t>文學院</t>
    <phoneticPr fontId="4" type="noConversion"/>
  </si>
  <si>
    <t>國文系</t>
    <phoneticPr fontId="4" type="noConversion"/>
  </si>
  <si>
    <t>英語系</t>
    <phoneticPr fontId="4" type="noConversion"/>
  </si>
  <si>
    <t>歷史系</t>
    <phoneticPr fontId="4" type="noConversion"/>
  </si>
  <si>
    <t>地理系</t>
    <phoneticPr fontId="4" type="noConversion"/>
  </si>
  <si>
    <t>臺文系</t>
    <phoneticPr fontId="4" type="noConversion"/>
  </si>
  <si>
    <t>臺史所</t>
    <phoneticPr fontId="4" type="noConversion"/>
  </si>
  <si>
    <t>文學院  小計</t>
    <phoneticPr fontId="4" type="noConversion"/>
  </si>
  <si>
    <t>數學系</t>
    <phoneticPr fontId="4" type="noConversion"/>
  </si>
  <si>
    <t>物理系</t>
    <phoneticPr fontId="4" type="noConversion"/>
  </si>
  <si>
    <t>化學系</t>
    <phoneticPr fontId="4" type="noConversion"/>
  </si>
  <si>
    <t>生科系</t>
    <phoneticPr fontId="4" type="noConversion"/>
  </si>
  <si>
    <t>資工系</t>
    <phoneticPr fontId="4" type="noConversion"/>
  </si>
  <si>
    <t>科教所</t>
    <phoneticPr fontId="4" type="noConversion"/>
  </si>
  <si>
    <t>理學院  小計</t>
    <phoneticPr fontId="4" type="noConversion"/>
  </si>
  <si>
    <t>設計系</t>
    <phoneticPr fontId="7" type="noConversion"/>
  </si>
  <si>
    <t>藝史所</t>
    <phoneticPr fontId="4" type="noConversion"/>
  </si>
  <si>
    <t>藝術學院  小計</t>
    <phoneticPr fontId="4" type="noConversion"/>
  </si>
  <si>
    <r>
      <t>科技學院</t>
    </r>
    <r>
      <rPr>
        <sz val="12"/>
        <rFont val="新細明體"/>
        <family val="1"/>
        <charset val="136"/>
      </rPr>
      <t xml:space="preserve">  </t>
    </r>
    <phoneticPr fontId="4" type="noConversion"/>
  </si>
  <si>
    <t>工教系</t>
    <phoneticPr fontId="4" type="noConversion"/>
  </si>
  <si>
    <t>科技系</t>
    <phoneticPr fontId="4" type="noConversion"/>
  </si>
  <si>
    <t>圖傳系</t>
    <phoneticPr fontId="4" type="noConversion"/>
  </si>
  <si>
    <t>機電系</t>
    <phoneticPr fontId="4" type="noConversion"/>
  </si>
  <si>
    <t>電機系</t>
    <phoneticPr fontId="4" type="noConversion"/>
  </si>
  <si>
    <t>科技學院  小計</t>
    <phoneticPr fontId="4" type="noConversion"/>
  </si>
  <si>
    <t>體育系</t>
    <phoneticPr fontId="4" type="noConversion"/>
  </si>
  <si>
    <t>競技系</t>
    <phoneticPr fontId="4" type="noConversion"/>
  </si>
  <si>
    <t>休旅所</t>
    <phoneticPr fontId="4" type="noConversion"/>
  </si>
  <si>
    <t>運休學院  小計</t>
    <phoneticPr fontId="4" type="noConversion"/>
  </si>
  <si>
    <t>音樂
學院</t>
    <phoneticPr fontId="4" type="noConversion"/>
  </si>
  <si>
    <t>音樂系</t>
    <phoneticPr fontId="4" type="noConversion"/>
  </si>
  <si>
    <t>民音所</t>
    <phoneticPr fontId="4" type="noConversion"/>
  </si>
  <si>
    <t>表演所</t>
    <phoneticPr fontId="4" type="noConversion"/>
  </si>
  <si>
    <t>音樂學院  小計</t>
    <phoneticPr fontId="4" type="noConversion"/>
  </si>
  <si>
    <t>管理
學院</t>
    <phoneticPr fontId="7" type="noConversion"/>
  </si>
  <si>
    <t>企管系</t>
    <phoneticPr fontId="7" type="noConversion"/>
  </si>
  <si>
    <t>管理所</t>
    <phoneticPr fontId="4" type="noConversion"/>
  </si>
  <si>
    <t>全營所</t>
    <phoneticPr fontId="7" type="noConversion"/>
  </si>
  <si>
    <t>管理學院 小計</t>
    <phoneticPr fontId="7" type="noConversion"/>
  </si>
  <si>
    <t>國際與社會科學學院</t>
    <phoneticPr fontId="4" type="noConversion"/>
  </si>
  <si>
    <t>華文系</t>
    <phoneticPr fontId="7" type="noConversion"/>
  </si>
  <si>
    <t>東亞系</t>
    <phoneticPr fontId="7" type="noConversion"/>
  </si>
  <si>
    <t>政治所</t>
    <phoneticPr fontId="7" type="noConversion"/>
  </si>
  <si>
    <t>大傳所</t>
    <phoneticPr fontId="7" type="noConversion"/>
  </si>
  <si>
    <t>人資所</t>
    <phoneticPr fontId="7" type="noConversion"/>
  </si>
  <si>
    <t>社工所</t>
    <phoneticPr fontId="7" type="noConversion"/>
  </si>
  <si>
    <t>歐文所</t>
    <phoneticPr fontId="7" type="noConversion"/>
  </si>
  <si>
    <t>國際與社會科學學院  小計</t>
    <phoneticPr fontId="4" type="noConversion"/>
  </si>
  <si>
    <t>科教中心</t>
    <phoneticPr fontId="4" type="noConversion"/>
  </si>
  <si>
    <t>特教中心</t>
    <phoneticPr fontId="4" type="noConversion"/>
  </si>
  <si>
    <t>中心 小計</t>
    <phoneticPr fontId="7" type="noConversion"/>
  </si>
  <si>
    <t>僑生先修部</t>
    <phoneticPr fontId="7" type="noConversion"/>
  </si>
  <si>
    <t>其它合計</t>
    <phoneticPr fontId="7" type="noConversion"/>
  </si>
  <si>
    <t>營養科學學士學位學程</t>
    <phoneticPr fontId="3" type="noConversion"/>
  </si>
  <si>
    <t>數學中心</t>
    <phoneticPr fontId="7" type="noConversion"/>
  </si>
  <si>
    <t>車輛與能源學士學程</t>
    <phoneticPr fontId="3" type="noConversion"/>
  </si>
  <si>
    <t>師培學院</t>
    <phoneticPr fontId="3" type="noConversion"/>
  </si>
  <si>
    <t>理學院</t>
    <phoneticPr fontId="4" type="noConversion"/>
  </si>
  <si>
    <t>運休
學院</t>
    <phoneticPr fontId="4" type="noConversion"/>
  </si>
  <si>
    <t>藝術
學院</t>
    <phoneticPr fontId="4" type="noConversion"/>
  </si>
  <si>
    <t>校級
中心</t>
    <phoneticPr fontId="7" type="noConversion"/>
  </si>
  <si>
    <t>其他</t>
    <phoneticPr fontId="3" type="noConversion"/>
  </si>
  <si>
    <t>翻譯所</t>
    <phoneticPr fontId="3" type="noConversion"/>
  </si>
  <si>
    <t>地科系(含海環所)</t>
    <phoneticPr fontId="4" type="noConversion"/>
  </si>
  <si>
    <t>體研中心</t>
    <phoneticPr fontId="3" type="noConversion"/>
  </si>
  <si>
    <t>教育學院(含教育學院學士班)</t>
    <phoneticPr fontId="3" type="noConversion"/>
  </si>
  <si>
    <t>美術系</t>
    <phoneticPr fontId="3" type="noConversion"/>
  </si>
  <si>
    <t>光電所 (含光電學士學位學程)</t>
    <phoneticPr fontId="3" type="noConversion"/>
  </si>
  <si>
    <t>通識中心</t>
    <phoneticPr fontId="3" type="noConversion"/>
  </si>
  <si>
    <t>本校國家科學及技術委員會研究計畫</t>
    <phoneticPr fontId="4" type="noConversion"/>
  </si>
  <si>
    <t>幼家系</t>
    <phoneticPr fontId="4" type="noConversion"/>
  </si>
  <si>
    <t>永續所</t>
    <phoneticPr fontId="4" type="noConversion"/>
  </si>
  <si>
    <t xml:space="preserve">114年度核定件數及金額統計表          </t>
    <phoneticPr fontId="4" type="noConversion"/>
  </si>
  <si>
    <t>教創中心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</si>
</sst>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color indexed="17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6"/>
      <color indexed="17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超研澤中圓"/>
      <family val="3"/>
      <charset val="136"/>
    </font>
    <font>
      <sz val="12"/>
      <color theme="1"/>
      <name val="新細明體"/>
      <family val="1"/>
      <charset val="136"/>
      <scheme val="minor"/>
    </font>
    <font>
      <b/>
      <sz val="1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177" fontId="1" fillId="2" borderId="2" xfId="1" applyNumberFormat="1" applyFill="1" applyBorder="1" applyAlignment="1">
      <alignment horizontal="center" vertical="center" wrapText="1"/>
    </xf>
    <xf numFmtId="178" fontId="1" fillId="2" borderId="2" xfId="1" applyNumberFormat="1" applyFill="1" applyBorder="1" applyAlignment="1">
      <alignment horizontal="center" vertical="center" wrapText="1"/>
    </xf>
    <xf numFmtId="177" fontId="1" fillId="2" borderId="3" xfId="1" applyNumberFormat="1" applyFill="1" applyBorder="1" applyAlignment="1">
      <alignment horizontal="center" vertical="center" wrapText="1"/>
    </xf>
    <xf numFmtId="0" fontId="1" fillId="3" borderId="5" xfId="1" applyFont="1" applyFill="1" applyBorder="1" applyAlignment="1"/>
    <xf numFmtId="177" fontId="1" fillId="3" borderId="6" xfId="1" applyNumberFormat="1" applyFont="1" applyFill="1" applyBorder="1" applyAlignment="1"/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/>
    <xf numFmtId="177" fontId="1" fillId="0" borderId="9" xfId="1" applyNumberFormat="1" applyFont="1" applyFill="1" applyBorder="1" applyAlignment="1">
      <alignment horizontal="right"/>
    </xf>
    <xf numFmtId="0" fontId="1" fillId="0" borderId="10" xfId="1" applyNumberFormat="1" applyBorder="1">
      <alignment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0" xfId="1" applyFont="1" applyFill="1" applyBorder="1" applyAlignment="1"/>
    <xf numFmtId="0" fontId="1" fillId="0" borderId="12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wrapText="1"/>
    </xf>
    <xf numFmtId="0" fontId="1" fillId="0" borderId="12" xfId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vertical="center"/>
    </xf>
    <xf numFmtId="0" fontId="1" fillId="4" borderId="15" xfId="1" applyFont="1" applyFill="1" applyBorder="1" applyAlignment="1"/>
    <xf numFmtId="177" fontId="1" fillId="4" borderId="15" xfId="1" applyNumberFormat="1" applyFont="1" applyFill="1" applyBorder="1" applyAlignment="1">
      <alignment horizontal="right"/>
    </xf>
    <xf numFmtId="177" fontId="1" fillId="4" borderId="17" xfId="1" applyNumberFormat="1" applyFont="1" applyFill="1" applyBorder="1" applyAlignment="1">
      <alignment horizontal="right"/>
    </xf>
    <xf numFmtId="0" fontId="1" fillId="0" borderId="0" xfId="1" applyBorder="1">
      <alignment vertical="center"/>
    </xf>
    <xf numFmtId="0" fontId="1" fillId="0" borderId="12" xfId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right"/>
    </xf>
    <xf numFmtId="0" fontId="1" fillId="4" borderId="15" xfId="1" applyFont="1" applyFill="1" applyBorder="1" applyAlignment="1">
      <alignment vertical="center"/>
    </xf>
    <xf numFmtId="178" fontId="1" fillId="4" borderId="15" xfId="1" applyNumberFormat="1" applyFont="1" applyFill="1" applyBorder="1" applyAlignment="1"/>
    <xf numFmtId="0" fontId="1" fillId="0" borderId="9" xfId="1" applyFont="1" applyFill="1" applyBorder="1" applyAlignment="1">
      <alignment horizontal="center" vertical="center"/>
    </xf>
    <xf numFmtId="0" fontId="1" fillId="0" borderId="9" xfId="1" applyNumberFormat="1" applyBorder="1">
      <alignment vertical="center"/>
    </xf>
    <xf numFmtId="0" fontId="1" fillId="0" borderId="10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/>
    <xf numFmtId="0" fontId="1" fillId="0" borderId="12" xfId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Border="1" applyAlignment="1"/>
    <xf numFmtId="0" fontId="1" fillId="0" borderId="10" xfId="1" applyFont="1" applyBorder="1" applyAlignment="1"/>
    <xf numFmtId="0" fontId="1" fillId="0" borderId="10" xfId="1" applyFill="1" applyBorder="1" applyAlignment="1">
      <alignment horizontal="center" vertical="center" wrapText="1"/>
    </xf>
    <xf numFmtId="177" fontId="1" fillId="0" borderId="0" xfId="1" applyNumberFormat="1">
      <alignment vertical="center"/>
    </xf>
    <xf numFmtId="0" fontId="1" fillId="0" borderId="16" xfId="1" applyFont="1" applyFill="1" applyBorder="1" applyAlignment="1">
      <alignment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16" xfId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 wrapText="1"/>
    </xf>
    <xf numFmtId="0" fontId="1" fillId="0" borderId="25" xfId="1" applyFill="1" applyBorder="1" applyAlignment="1">
      <alignment horizontal="center" vertical="center" wrapText="1"/>
    </xf>
    <xf numFmtId="0" fontId="0" fillId="0" borderId="25" xfId="1" applyFont="1" applyFill="1" applyBorder="1" applyAlignment="1">
      <alignment horizontal="center" vertical="center" wrapText="1"/>
    </xf>
    <xf numFmtId="0" fontId="0" fillId="5" borderId="24" xfId="1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0" xfId="1" applyFont="1" applyFill="1" applyBorder="1" applyAlignment="1">
      <alignment vertical="center" wrapText="1"/>
    </xf>
    <xf numFmtId="0" fontId="1" fillId="0" borderId="10" xfId="1" applyNumberFormat="1" applyFill="1" applyBorder="1">
      <alignment vertical="center"/>
    </xf>
    <xf numFmtId="0" fontId="1" fillId="0" borderId="10" xfId="1" applyFont="1" applyBorder="1" applyAlignment="1">
      <alignment horizontal="center" vertical="center"/>
    </xf>
    <xf numFmtId="177" fontId="1" fillId="5" borderId="16" xfId="1" applyNumberFormat="1" applyFont="1" applyFill="1" applyBorder="1" applyAlignment="1">
      <alignment horizontal="right"/>
    </xf>
    <xf numFmtId="177" fontId="1" fillId="5" borderId="10" xfId="1" applyNumberFormat="1" applyFont="1" applyFill="1" applyBorder="1" applyAlignment="1">
      <alignment horizontal="right"/>
    </xf>
    <xf numFmtId="177" fontId="1" fillId="4" borderId="27" xfId="1" applyNumberFormat="1" applyFont="1" applyFill="1" applyBorder="1" applyAlignment="1">
      <alignment horizontal="right"/>
    </xf>
    <xf numFmtId="177" fontId="1" fillId="5" borderId="28" xfId="1" applyNumberFormat="1" applyFont="1" applyFill="1" applyBorder="1" applyAlignment="1">
      <alignment horizontal="right"/>
    </xf>
    <xf numFmtId="177" fontId="1" fillId="4" borderId="29" xfId="1" applyNumberFormat="1" applyFont="1" applyFill="1" applyBorder="1" applyAlignment="1">
      <alignment horizontal="right"/>
    </xf>
    <xf numFmtId="177" fontId="1" fillId="5" borderId="30" xfId="1" applyNumberFormat="1" applyFont="1" applyFill="1" applyBorder="1" applyAlignment="1">
      <alignment horizontal="right"/>
    </xf>
    <xf numFmtId="177" fontId="1" fillId="5" borderId="26" xfId="1" applyNumberFormat="1" applyFont="1" applyFill="1" applyBorder="1" applyAlignment="1">
      <alignment horizontal="right"/>
    </xf>
    <xf numFmtId="177" fontId="1" fillId="5" borderId="11" xfId="1" applyNumberFormat="1" applyFont="1" applyFill="1" applyBorder="1" applyAlignment="1">
      <alignment horizontal="right"/>
    </xf>
    <xf numFmtId="177" fontId="1" fillId="0" borderId="10" xfId="1" applyNumberFormat="1" applyFont="1" applyFill="1" applyBorder="1" applyAlignment="1">
      <alignment horizontal="right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0" fillId="0" borderId="9" xfId="0" applyBorder="1">
      <alignment vertical="center"/>
    </xf>
    <xf numFmtId="177" fontId="1" fillId="5" borderId="9" xfId="1" applyNumberFormat="1" applyFont="1" applyFill="1" applyBorder="1" applyAlignment="1">
      <alignment horizontal="right"/>
    </xf>
    <xf numFmtId="178" fontId="1" fillId="3" borderId="31" xfId="1" applyNumberFormat="1" applyFont="1" applyFill="1" applyBorder="1" applyAlignment="1"/>
    <xf numFmtId="177" fontId="1" fillId="3" borderId="5" xfId="1" applyNumberFormat="1" applyFont="1" applyFill="1" applyBorder="1" applyAlignment="1"/>
    <xf numFmtId="0" fontId="1" fillId="2" borderId="32" xfId="1" applyFont="1" applyFill="1" applyBorder="1" applyAlignment="1">
      <alignment horizontal="center" vertical="center" wrapText="1"/>
    </xf>
    <xf numFmtId="0" fontId="1" fillId="4" borderId="13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textRotation="255" wrapText="1"/>
    </xf>
    <xf numFmtId="0" fontId="1" fillId="0" borderId="7" xfId="1" applyBorder="1" applyAlignment="1"/>
    <xf numFmtId="0" fontId="1" fillId="4" borderId="13" xfId="1" applyFill="1" applyBorder="1" applyAlignment="1">
      <alignment horizontal="center"/>
    </xf>
    <xf numFmtId="0" fontId="1" fillId="4" borderId="20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center" vertical="center" textRotation="255"/>
    </xf>
    <xf numFmtId="0" fontId="6" fillId="0" borderId="18" xfId="1" applyFont="1" applyBorder="1" applyAlignment="1">
      <alignment horizontal="center" vertical="center" textRotation="255"/>
    </xf>
    <xf numFmtId="0" fontId="6" fillId="0" borderId="1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 wrapText="1"/>
    </xf>
    <xf numFmtId="0" fontId="1" fillId="4" borderId="13" xfId="1" applyFont="1" applyFill="1" applyBorder="1" applyAlignment="1">
      <alignment horizontal="center"/>
    </xf>
    <xf numFmtId="0" fontId="1" fillId="4" borderId="14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 textRotation="255" wrapText="1"/>
    </xf>
    <xf numFmtId="0" fontId="10" fillId="0" borderId="7" xfId="1" applyFont="1" applyFill="1" applyBorder="1" applyAlignment="1">
      <alignment horizontal="center" vertical="center" textRotation="255" wrapText="1"/>
    </xf>
    <xf numFmtId="0" fontId="10" fillId="0" borderId="18" xfId="1" applyFont="1" applyFill="1" applyBorder="1" applyAlignment="1">
      <alignment horizontal="center" vertical="center" textRotation="255" wrapText="1"/>
    </xf>
    <xf numFmtId="0" fontId="1" fillId="0" borderId="7" xfId="1" applyBorder="1" applyAlignment="1">
      <alignment horizontal="center" vertical="center" textRotation="255"/>
    </xf>
    <xf numFmtId="0" fontId="6" fillId="0" borderId="18" xfId="1" applyFont="1" applyFill="1" applyBorder="1" applyAlignment="1">
      <alignment horizontal="center" vertical="center" textRotation="255" wrapText="1"/>
    </xf>
    <xf numFmtId="0" fontId="6" fillId="0" borderId="19" xfId="1" applyFont="1" applyFill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6" fillId="0" borderId="22" xfId="1" applyFont="1" applyFill="1" applyBorder="1" applyAlignment="1">
      <alignment horizontal="center" vertical="center" textRotation="255"/>
    </xf>
    <xf numFmtId="0" fontId="6" fillId="0" borderId="23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1" fillId="0" borderId="7" xfId="1" applyFont="1" applyFill="1" applyBorder="1" applyAlignment="1">
      <alignment horizontal="center" vertical="center" textRotation="255"/>
    </xf>
    <xf numFmtId="0" fontId="1" fillId="0" borderId="18" xfId="1" applyFont="1" applyFill="1" applyBorder="1" applyAlignment="1">
      <alignment horizontal="center" vertical="center" textRotation="255"/>
    </xf>
    <xf numFmtId="176" fontId="2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3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18" xfId="1" applyFont="1" applyFill="1" applyBorder="1" applyAlignment="1">
      <alignment horizontal="center" vertical="center" textRotation="255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100&#24180;&#26680;&#23450;&#28165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(預核100"/>
      <sheetName val="99(預核100）"/>
      <sheetName val="Sheet1"/>
      <sheetName val="Sheet3"/>
      <sheetName val="新修正_100資料(含98,99預核)"/>
      <sheetName val="原100資料(含98,99預核)"/>
      <sheetName val="100(預核101）"/>
      <sheetName val="100(預核102)"/>
      <sheetName val="100(預核103)"/>
      <sheetName val="100(預核104)"/>
      <sheetName val="100資料(請系所確認資料)"/>
      <sheetName val="100轉出"/>
      <sheetName val="名稱下拉清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教育學院</v>
          </cell>
        </row>
        <row r="3">
          <cell r="A3" t="str">
            <v>文學院</v>
          </cell>
        </row>
        <row r="4">
          <cell r="A4" t="str">
            <v>理學院</v>
          </cell>
        </row>
        <row r="5">
          <cell r="A5" t="str">
            <v>藝術學院</v>
          </cell>
        </row>
        <row r="6">
          <cell r="A6" t="str">
            <v>科技學院</v>
          </cell>
        </row>
        <row r="7">
          <cell r="A7" t="str">
            <v>運動與休閒學院</v>
          </cell>
        </row>
        <row r="8">
          <cell r="A8" t="str">
            <v>國際與僑教學院</v>
          </cell>
        </row>
        <row r="9">
          <cell r="A9" t="str">
            <v>音樂學院</v>
          </cell>
        </row>
        <row r="10">
          <cell r="A10" t="str">
            <v>管理學院</v>
          </cell>
        </row>
        <row r="11">
          <cell r="A11" t="str">
            <v>社會科學學院</v>
          </cell>
        </row>
        <row r="12">
          <cell r="A12" t="str">
            <v>中心</v>
          </cell>
        </row>
        <row r="13">
          <cell r="A13" t="str">
            <v>其它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61" zoomScale="130" zoomScaleNormal="130" workbookViewId="0">
      <selection activeCell="B71" sqref="B71"/>
    </sheetView>
  </sheetViews>
  <sheetFormatPr defaultColWidth="9" defaultRowHeight="16.5"/>
  <cols>
    <col min="1" max="1" width="9" style="1"/>
    <col min="2" max="2" width="22.875" style="1" customWidth="1"/>
    <col min="3" max="3" width="11.625" style="1" customWidth="1"/>
    <col min="4" max="4" width="12" style="38" customWidth="1"/>
    <col min="5" max="5" width="14.5" style="1" customWidth="1"/>
    <col min="6" max="6" width="13" style="38" customWidth="1"/>
    <col min="7" max="7" width="9" style="1"/>
    <col min="8" max="8" width="9.5" style="1" bestFit="1" customWidth="1"/>
    <col min="9" max="16384" width="9" style="1"/>
  </cols>
  <sheetData>
    <row r="1" spans="1:6" ht="25.5">
      <c r="A1" s="94" t="s">
        <v>89</v>
      </c>
      <c r="B1" s="94"/>
      <c r="C1" s="94"/>
      <c r="D1" s="94"/>
      <c r="E1" s="94"/>
      <c r="F1" s="94"/>
    </row>
    <row r="2" spans="1:6" ht="21.75" thickBot="1">
      <c r="A2" s="95" t="s">
        <v>92</v>
      </c>
      <c r="B2" s="95"/>
      <c r="C2" s="95"/>
      <c r="D2" s="95"/>
      <c r="E2" s="95"/>
      <c r="F2" s="95"/>
    </row>
    <row r="3" spans="1:6" ht="33.75" thickBot="1">
      <c r="A3" s="2" t="s">
        <v>0</v>
      </c>
      <c r="B3" s="68" t="s">
        <v>1</v>
      </c>
      <c r="C3" s="3" t="s">
        <v>2</v>
      </c>
      <c r="D3" s="4" t="s">
        <v>3</v>
      </c>
      <c r="E3" s="5" t="s">
        <v>4</v>
      </c>
      <c r="F3" s="6" t="s">
        <v>5</v>
      </c>
    </row>
    <row r="4" spans="1:6" ht="17.25" thickBot="1">
      <c r="A4" s="96" t="s">
        <v>6</v>
      </c>
      <c r="B4" s="97"/>
      <c r="C4" s="7">
        <f>C18+C26+C36+C40+C48+C52+C56+C60+C68+C74+C78</f>
        <v>538</v>
      </c>
      <c r="D4" s="67">
        <v>1</v>
      </c>
      <c r="E4" s="66">
        <f>E18+E26+E36+E40+E48+E52+E56+E60+E68+E74+E78</f>
        <v>750252300</v>
      </c>
      <c r="F4" s="8">
        <f>F18+F26+F36+F40+F48+F52+F56+F60+F68+F74+F78</f>
        <v>1.0000000000000002</v>
      </c>
    </row>
    <row r="5" spans="1:6" ht="16.5" customHeight="1">
      <c r="A5" s="98" t="s">
        <v>7</v>
      </c>
      <c r="B5" s="40" t="s">
        <v>8</v>
      </c>
      <c r="C5" s="10">
        <v>25</v>
      </c>
      <c r="D5" s="11">
        <f>C5/$C$4</f>
        <v>4.6468401486988845E-2</v>
      </c>
      <c r="E5" s="64">
        <v>22894000</v>
      </c>
      <c r="F5" s="65">
        <f t="shared" ref="F5:F17" si="0">E5/$E$4</f>
        <v>3.0515068064436456E-2</v>
      </c>
    </row>
    <row r="6" spans="1:6">
      <c r="A6" s="91"/>
      <c r="B6" s="41" t="s">
        <v>9</v>
      </c>
      <c r="C6" s="14">
        <v>28</v>
      </c>
      <c r="D6" s="61">
        <f t="shared" ref="D6:D17" si="1">C6/$C$4</f>
        <v>5.204460966542751E-2</v>
      </c>
      <c r="E6" s="62">
        <v>37195000</v>
      </c>
      <c r="F6" s="54">
        <f t="shared" si="0"/>
        <v>4.9576655746340265E-2</v>
      </c>
    </row>
    <row r="7" spans="1:6">
      <c r="A7" s="91"/>
      <c r="B7" s="41" t="s">
        <v>10</v>
      </c>
      <c r="C7" s="14">
        <v>5</v>
      </c>
      <c r="D7" s="61">
        <f t="shared" si="1"/>
        <v>9.2936802973977699E-3</v>
      </c>
      <c r="E7" s="62">
        <v>4948000</v>
      </c>
      <c r="F7" s="54">
        <f t="shared" si="0"/>
        <v>6.5951147367358954E-3</v>
      </c>
    </row>
    <row r="8" spans="1:6">
      <c r="A8" s="91"/>
      <c r="B8" s="41" t="s">
        <v>11</v>
      </c>
      <c r="C8" s="14">
        <v>9</v>
      </c>
      <c r="D8" s="61">
        <f t="shared" si="1"/>
        <v>1.6728624535315983E-2</v>
      </c>
      <c r="E8" s="62">
        <v>9673000</v>
      </c>
      <c r="F8" s="54">
        <f t="shared" si="0"/>
        <v>1.2892996129435392E-2</v>
      </c>
    </row>
    <row r="9" spans="1:6">
      <c r="A9" s="91"/>
      <c r="B9" s="41" t="s">
        <v>90</v>
      </c>
      <c r="C9" s="14">
        <v>4</v>
      </c>
      <c r="D9" s="61">
        <f t="shared" si="1"/>
        <v>7.4349442379182153E-3</v>
      </c>
      <c r="E9" s="62">
        <v>4288000</v>
      </c>
      <c r="F9" s="54">
        <f t="shared" si="0"/>
        <v>5.71541066918422E-3</v>
      </c>
    </row>
    <row r="10" spans="1:6">
      <c r="A10" s="91"/>
      <c r="B10" s="41" t="s">
        <v>12</v>
      </c>
      <c r="C10" s="14">
        <v>9</v>
      </c>
      <c r="D10" s="61">
        <f t="shared" si="1"/>
        <v>1.6728624535315983E-2</v>
      </c>
      <c r="E10" s="62">
        <v>7501000</v>
      </c>
      <c r="F10" s="54">
        <f t="shared" si="0"/>
        <v>9.9979700162198763E-3</v>
      </c>
    </row>
    <row r="11" spans="1:6">
      <c r="A11" s="91"/>
      <c r="B11" s="41" t="s">
        <v>13</v>
      </c>
      <c r="C11" s="14">
        <v>10</v>
      </c>
      <c r="D11" s="61">
        <f t="shared" si="1"/>
        <v>1.858736059479554E-2</v>
      </c>
      <c r="E11" s="62">
        <v>9421000</v>
      </c>
      <c r="F11" s="54">
        <f t="shared" si="0"/>
        <v>1.2557109121824752E-2</v>
      </c>
    </row>
    <row r="12" spans="1:6">
      <c r="A12" s="91"/>
      <c r="B12" s="41" t="s">
        <v>14</v>
      </c>
      <c r="C12" s="14">
        <v>6</v>
      </c>
      <c r="D12" s="61">
        <f t="shared" si="1"/>
        <v>1.1152416356877323E-2</v>
      </c>
      <c r="E12" s="62">
        <v>5504000</v>
      </c>
      <c r="F12" s="54">
        <f t="shared" si="0"/>
        <v>7.3361987694006399E-3</v>
      </c>
    </row>
    <row r="13" spans="1:6">
      <c r="A13" s="91"/>
      <c r="B13" s="45" t="s">
        <v>15</v>
      </c>
      <c r="C13" s="16">
        <v>0</v>
      </c>
      <c r="D13" s="61">
        <f t="shared" si="1"/>
        <v>0</v>
      </c>
      <c r="E13" s="12">
        <v>0</v>
      </c>
      <c r="F13" s="54">
        <f t="shared" si="0"/>
        <v>0</v>
      </c>
    </row>
    <row r="14" spans="1:6">
      <c r="A14" s="91"/>
      <c r="B14" s="46" t="s">
        <v>16</v>
      </c>
      <c r="C14" s="14">
        <v>2</v>
      </c>
      <c r="D14" s="61">
        <f t="shared" si="1"/>
        <v>3.7174721189591076E-3</v>
      </c>
      <c r="E14" s="62">
        <v>1956000</v>
      </c>
      <c r="F14" s="54">
        <f t="shared" si="0"/>
        <v>2.6071229638349657E-3</v>
      </c>
    </row>
    <row r="15" spans="1:6">
      <c r="A15" s="91"/>
      <c r="B15" s="41" t="s">
        <v>17</v>
      </c>
      <c r="C15" s="14">
        <v>7</v>
      </c>
      <c r="D15" s="61">
        <f t="shared" si="1"/>
        <v>1.3011152416356878E-2</v>
      </c>
      <c r="E15" s="62">
        <v>6821000</v>
      </c>
      <c r="F15" s="54">
        <f t="shared" si="0"/>
        <v>9.0916082496514845E-3</v>
      </c>
    </row>
    <row r="16" spans="1:6">
      <c r="A16" s="91"/>
      <c r="B16" s="47" t="s">
        <v>18</v>
      </c>
      <c r="C16" s="18">
        <v>14</v>
      </c>
      <c r="D16" s="61">
        <f t="shared" si="1"/>
        <v>2.6022304832713755E-2</v>
      </c>
      <c r="E16" s="62">
        <v>22899000</v>
      </c>
      <c r="F16" s="54">
        <f t="shared" si="0"/>
        <v>3.0521732489190635E-2</v>
      </c>
    </row>
    <row r="17" spans="1:9" ht="33">
      <c r="A17" s="99"/>
      <c r="B17" s="48" t="s">
        <v>85</v>
      </c>
      <c r="C17" s="39">
        <v>1</v>
      </c>
      <c r="D17" s="61">
        <f t="shared" si="1"/>
        <v>1.8587360594795538E-3</v>
      </c>
      <c r="E17" s="62">
        <v>1010000</v>
      </c>
      <c r="F17" s="54">
        <f t="shared" si="0"/>
        <v>1.346213800344231E-3</v>
      </c>
    </row>
    <row r="18" spans="1:9" ht="17.25" thickBot="1">
      <c r="A18" s="80" t="s">
        <v>19</v>
      </c>
      <c r="B18" s="81"/>
      <c r="C18" s="19">
        <f>SUM(C5:C17)</f>
        <v>120</v>
      </c>
      <c r="D18" s="20">
        <f t="shared" ref="D18:D35" si="2">C18/$C$4</f>
        <v>0.22304832713754646</v>
      </c>
      <c r="E18" s="26">
        <f>SUM(E5:E17)</f>
        <v>134110000</v>
      </c>
      <c r="F18" s="57">
        <f t="shared" ref="F18:F35" si="3">E18/$E$4</f>
        <v>0.17875320075659881</v>
      </c>
    </row>
    <row r="19" spans="1:9" ht="16.5" customHeight="1">
      <c r="A19" s="91" t="s">
        <v>20</v>
      </c>
      <c r="B19" s="9" t="s">
        <v>21</v>
      </c>
      <c r="C19" s="10">
        <v>25</v>
      </c>
      <c r="D19" s="53">
        <f t="shared" si="2"/>
        <v>4.6468401486988845E-2</v>
      </c>
      <c r="E19" s="62">
        <v>18259000</v>
      </c>
      <c r="F19" s="58">
        <f t="shared" si="3"/>
        <v>2.4337146317312191E-2</v>
      </c>
    </row>
    <row r="20" spans="1:9">
      <c r="A20" s="91"/>
      <c r="B20" s="13" t="s">
        <v>22</v>
      </c>
      <c r="C20" s="14">
        <v>22</v>
      </c>
      <c r="D20" s="54">
        <f t="shared" si="2"/>
        <v>4.0892193308550186E-2</v>
      </c>
      <c r="E20" s="62">
        <v>20870000</v>
      </c>
      <c r="F20" s="59">
        <f t="shared" si="3"/>
        <v>2.7817308923944652E-2</v>
      </c>
    </row>
    <row r="21" spans="1:9">
      <c r="A21" s="91"/>
      <c r="B21" s="13" t="s">
        <v>23</v>
      </c>
      <c r="C21" s="14">
        <v>12</v>
      </c>
      <c r="D21" s="54">
        <f t="shared" si="2"/>
        <v>2.2304832713754646E-2</v>
      </c>
      <c r="E21" s="62">
        <v>9640000</v>
      </c>
      <c r="F21" s="59">
        <f t="shared" si="3"/>
        <v>1.2849010926057808E-2</v>
      </c>
    </row>
    <row r="22" spans="1:9">
      <c r="A22" s="91"/>
      <c r="B22" s="13" t="s">
        <v>24</v>
      </c>
      <c r="C22" s="14">
        <v>15</v>
      </c>
      <c r="D22" s="54">
        <f t="shared" si="2"/>
        <v>2.7881040892193308E-2</v>
      </c>
      <c r="E22" s="62">
        <v>15781000</v>
      </c>
      <c r="F22" s="59">
        <f t="shared" si="3"/>
        <v>2.1034257409140899E-2</v>
      </c>
      <c r="I22" s="22"/>
    </row>
    <row r="23" spans="1:9">
      <c r="A23" s="91"/>
      <c r="B23" s="13" t="s">
        <v>82</v>
      </c>
      <c r="C23" s="14">
        <v>0</v>
      </c>
      <c r="D23" s="54">
        <f t="shared" si="2"/>
        <v>0</v>
      </c>
      <c r="E23" s="12">
        <v>0</v>
      </c>
      <c r="F23" s="59">
        <f t="shared" si="3"/>
        <v>0</v>
      </c>
      <c r="I23" s="22"/>
    </row>
    <row r="24" spans="1:9">
      <c r="A24" s="92"/>
      <c r="B24" s="17" t="s">
        <v>25</v>
      </c>
      <c r="C24" s="14">
        <v>9</v>
      </c>
      <c r="D24" s="54">
        <f t="shared" si="2"/>
        <v>1.6728624535315983E-2</v>
      </c>
      <c r="E24" s="62">
        <v>7995000</v>
      </c>
      <c r="F24" s="59">
        <f t="shared" si="3"/>
        <v>1.0656415181932798E-2</v>
      </c>
      <c r="I24" s="22"/>
    </row>
    <row r="25" spans="1:9">
      <c r="A25" s="93"/>
      <c r="B25" s="17" t="s">
        <v>26</v>
      </c>
      <c r="C25" s="14">
        <v>4</v>
      </c>
      <c r="D25" s="54">
        <f t="shared" si="2"/>
        <v>7.4349442379182153E-3</v>
      </c>
      <c r="E25" s="62">
        <v>3115000</v>
      </c>
      <c r="F25" s="59">
        <f t="shared" si="3"/>
        <v>4.1519366218537414E-3</v>
      </c>
    </row>
    <row r="26" spans="1:9" ht="17.25" thickBot="1">
      <c r="A26" s="80" t="s">
        <v>27</v>
      </c>
      <c r="B26" s="81"/>
      <c r="C26" s="19">
        <f>SUM(C19:C25)</f>
        <v>87</v>
      </c>
      <c r="D26" s="55">
        <f t="shared" si="2"/>
        <v>0.16171003717472118</v>
      </c>
      <c r="E26" s="26">
        <f>SUM(E19:E25)</f>
        <v>75660000</v>
      </c>
      <c r="F26" s="57">
        <f t="shared" si="3"/>
        <v>0.10084607538024208</v>
      </c>
    </row>
    <row r="27" spans="1:9" ht="16.5" customHeight="1">
      <c r="A27" s="89" t="s">
        <v>77</v>
      </c>
      <c r="B27" s="42" t="s">
        <v>28</v>
      </c>
      <c r="C27" s="10">
        <v>21</v>
      </c>
      <c r="D27" s="53">
        <f t="shared" si="2"/>
        <v>3.9033457249070633E-2</v>
      </c>
      <c r="E27" s="62">
        <v>22694000</v>
      </c>
      <c r="F27" s="58">
        <f t="shared" si="3"/>
        <v>3.0248491074269284E-2</v>
      </c>
    </row>
    <row r="28" spans="1:9">
      <c r="A28" s="90"/>
      <c r="B28" s="29" t="s">
        <v>29</v>
      </c>
      <c r="C28" s="14">
        <v>25</v>
      </c>
      <c r="D28" s="54">
        <f t="shared" si="2"/>
        <v>4.6468401486988845E-2</v>
      </c>
      <c r="E28" s="62">
        <v>42861000</v>
      </c>
      <c r="F28" s="59">
        <f t="shared" si="3"/>
        <v>5.7128781877776313E-2</v>
      </c>
    </row>
    <row r="29" spans="1:9">
      <c r="A29" s="90"/>
      <c r="B29" s="29" t="s">
        <v>30</v>
      </c>
      <c r="C29" s="14">
        <v>25</v>
      </c>
      <c r="D29" s="54">
        <f t="shared" si="2"/>
        <v>4.6468401486988845E-2</v>
      </c>
      <c r="E29" s="62">
        <v>61972000</v>
      </c>
      <c r="F29" s="59">
        <f t="shared" si="3"/>
        <v>8.2601546173200674E-2</v>
      </c>
    </row>
    <row r="30" spans="1:9">
      <c r="A30" s="90"/>
      <c r="B30" s="29" t="s">
        <v>31</v>
      </c>
      <c r="C30" s="14">
        <v>28</v>
      </c>
      <c r="D30" s="54">
        <f t="shared" si="2"/>
        <v>5.204460966542751E-2</v>
      </c>
      <c r="E30" s="62">
        <v>44891000</v>
      </c>
      <c r="F30" s="59">
        <f t="shared" si="3"/>
        <v>5.9834538327973134E-2</v>
      </c>
    </row>
    <row r="31" spans="1:9">
      <c r="A31" s="90"/>
      <c r="B31" s="29" t="s">
        <v>83</v>
      </c>
      <c r="C31" s="14">
        <v>21</v>
      </c>
      <c r="D31" s="54">
        <f t="shared" si="2"/>
        <v>3.9033457249070633E-2</v>
      </c>
      <c r="E31" s="12">
        <v>43898000</v>
      </c>
      <c r="F31" s="59">
        <f t="shared" si="3"/>
        <v>5.8510983571793115E-2</v>
      </c>
    </row>
    <row r="32" spans="1:9">
      <c r="A32" s="90"/>
      <c r="B32" s="29" t="s">
        <v>32</v>
      </c>
      <c r="C32" s="14">
        <v>11</v>
      </c>
      <c r="D32" s="54">
        <f t="shared" si="2"/>
        <v>2.0446096654275093E-2</v>
      </c>
      <c r="E32" s="62">
        <v>10482000</v>
      </c>
      <c r="F32" s="59">
        <f t="shared" si="3"/>
        <v>1.3971300054661611E-2</v>
      </c>
    </row>
    <row r="33" spans="1:6">
      <c r="A33" s="90"/>
      <c r="B33" s="43" t="s">
        <v>33</v>
      </c>
      <c r="C33" s="14">
        <v>14</v>
      </c>
      <c r="D33" s="54">
        <f t="shared" si="2"/>
        <v>2.6022304832713755E-2</v>
      </c>
      <c r="E33" s="62">
        <v>27566000</v>
      </c>
      <c r="F33" s="59">
        <f t="shared" si="3"/>
        <v>3.6742306554741651E-2</v>
      </c>
    </row>
    <row r="34" spans="1:6">
      <c r="A34" s="90"/>
      <c r="B34" s="43" t="s">
        <v>91</v>
      </c>
      <c r="C34" s="14">
        <v>6</v>
      </c>
      <c r="D34" s="54">
        <f t="shared" si="2"/>
        <v>1.1152416356877323E-2</v>
      </c>
      <c r="E34" s="12">
        <v>6872000</v>
      </c>
      <c r="F34" s="59">
        <f t="shared" si="3"/>
        <v>9.1595853821441128E-3</v>
      </c>
    </row>
    <row r="35" spans="1:6">
      <c r="A35" s="90"/>
      <c r="B35" s="44" t="s">
        <v>73</v>
      </c>
      <c r="C35" s="24">
        <v>6</v>
      </c>
      <c r="D35" s="54">
        <f t="shared" si="2"/>
        <v>1.1152416356877323E-2</v>
      </c>
      <c r="E35" s="62">
        <v>7690000</v>
      </c>
      <c r="F35" s="59">
        <f t="shared" si="3"/>
        <v>1.0249885271927857E-2</v>
      </c>
    </row>
    <row r="36" spans="1:6" ht="17.25" thickBot="1">
      <c r="A36" s="69" t="s">
        <v>34</v>
      </c>
      <c r="B36" s="70"/>
      <c r="C36" s="25">
        <f>SUM(C27:C35)</f>
        <v>157</v>
      </c>
      <c r="D36" s="55">
        <f>C36/$C$4</f>
        <v>0.29182156133828996</v>
      </c>
      <c r="E36" s="26">
        <f>SUM(E27:E35)</f>
        <v>268926000</v>
      </c>
      <c r="F36" s="57">
        <f>E36/$E$4</f>
        <v>0.35844741828848775</v>
      </c>
    </row>
    <row r="37" spans="1:6" ht="17.100000000000001" customHeight="1">
      <c r="A37" s="82" t="s">
        <v>79</v>
      </c>
      <c r="B37" s="23" t="s">
        <v>35</v>
      </c>
      <c r="C37" s="14">
        <v>2</v>
      </c>
      <c r="D37" s="53">
        <f t="shared" ref="D37:D51" si="4">C37/$C$4</f>
        <v>3.7174721189591076E-3</v>
      </c>
      <c r="E37" s="62">
        <v>1484000</v>
      </c>
      <c r="F37" s="56">
        <f t="shared" ref="F37:F39" si="5">E37/$E$4</f>
        <v>1.9780012670404341E-3</v>
      </c>
    </row>
    <row r="38" spans="1:6" ht="17.100000000000001" customHeight="1">
      <c r="A38" s="83"/>
      <c r="B38" s="23" t="s">
        <v>86</v>
      </c>
      <c r="C38" s="14">
        <v>3</v>
      </c>
      <c r="D38" s="53">
        <f t="shared" si="4"/>
        <v>5.5762081784386614E-3</v>
      </c>
      <c r="E38" s="62">
        <v>2429000</v>
      </c>
      <c r="F38" s="56">
        <f t="shared" si="5"/>
        <v>3.2375775455803332E-3</v>
      </c>
    </row>
    <row r="39" spans="1:6">
      <c r="A39" s="84"/>
      <c r="B39" s="23" t="s">
        <v>36</v>
      </c>
      <c r="C39" s="14">
        <v>3</v>
      </c>
      <c r="D39" s="54">
        <f t="shared" si="4"/>
        <v>5.5762081784386614E-3</v>
      </c>
      <c r="E39" s="62">
        <v>2136000</v>
      </c>
      <c r="F39" s="59">
        <f t="shared" si="5"/>
        <v>2.8470422549854231E-3</v>
      </c>
    </row>
    <row r="40" spans="1:6" ht="17.25" thickBot="1">
      <c r="A40" s="69" t="s">
        <v>37</v>
      </c>
      <c r="B40" s="70"/>
      <c r="C40" s="25">
        <f>SUM(C37:C39)</f>
        <v>8</v>
      </c>
      <c r="D40" s="55">
        <f t="shared" si="4"/>
        <v>1.4869888475836431E-2</v>
      </c>
      <c r="E40" s="26">
        <f>SUM(E37:E39)</f>
        <v>6049000</v>
      </c>
      <c r="F40" s="57">
        <f t="shared" ref="F40:F77" si="6">E40/$E$4</f>
        <v>8.0626210676061905E-3</v>
      </c>
    </row>
    <row r="41" spans="1:6" ht="16.5" customHeight="1">
      <c r="A41" s="71" t="s">
        <v>38</v>
      </c>
      <c r="B41" s="9" t="s">
        <v>39</v>
      </c>
      <c r="C41" s="10">
        <v>8</v>
      </c>
      <c r="D41" s="53">
        <f t="shared" si="4"/>
        <v>1.4869888475836431E-2</v>
      </c>
      <c r="E41" s="62">
        <v>7443000</v>
      </c>
      <c r="F41" s="58">
        <f t="shared" si="6"/>
        <v>9.9206626890713957E-3</v>
      </c>
    </row>
    <row r="42" spans="1:6">
      <c r="A42" s="85"/>
      <c r="B42" s="13" t="s">
        <v>40</v>
      </c>
      <c r="C42" s="14">
        <v>19</v>
      </c>
      <c r="D42" s="54">
        <f t="shared" si="4"/>
        <v>3.5315985130111527E-2</v>
      </c>
      <c r="E42" s="62">
        <v>20316000</v>
      </c>
      <c r="F42" s="59">
        <f t="shared" si="6"/>
        <v>2.707889066118158E-2</v>
      </c>
    </row>
    <row r="43" spans="1:6">
      <c r="A43" s="85"/>
      <c r="B43" s="13" t="s">
        <v>41</v>
      </c>
      <c r="C43" s="16">
        <v>2</v>
      </c>
      <c r="D43" s="54">
        <f t="shared" si="4"/>
        <v>3.7174721189591076E-3</v>
      </c>
      <c r="E43" s="62">
        <v>1748000</v>
      </c>
      <c r="F43" s="59">
        <f t="shared" si="6"/>
        <v>2.3298828940611044E-3</v>
      </c>
    </row>
    <row r="44" spans="1:6">
      <c r="A44" s="85"/>
      <c r="B44" s="13" t="s">
        <v>42</v>
      </c>
      <c r="C44" s="14">
        <v>12</v>
      </c>
      <c r="D44" s="54">
        <f t="shared" si="4"/>
        <v>2.2304832713754646E-2</v>
      </c>
      <c r="E44" s="62">
        <v>17879000</v>
      </c>
      <c r="F44" s="59">
        <f t="shared" si="6"/>
        <v>2.3830650035994556E-2</v>
      </c>
    </row>
    <row r="45" spans="1:6">
      <c r="A45" s="85"/>
      <c r="B45" s="15" t="s">
        <v>43</v>
      </c>
      <c r="C45" s="14">
        <v>18</v>
      </c>
      <c r="D45" s="54">
        <f t="shared" si="4"/>
        <v>3.3457249070631967E-2</v>
      </c>
      <c r="E45" s="62">
        <v>31515000</v>
      </c>
      <c r="F45" s="59">
        <f t="shared" si="6"/>
        <v>4.2005869225592511E-2</v>
      </c>
    </row>
    <row r="46" spans="1:6">
      <c r="A46" s="85"/>
      <c r="B46" s="15" t="s">
        <v>75</v>
      </c>
      <c r="C46" s="14">
        <v>5</v>
      </c>
      <c r="D46" s="54">
        <f t="shared" si="4"/>
        <v>9.2936802973977699E-3</v>
      </c>
      <c r="E46" s="62">
        <v>5139000</v>
      </c>
      <c r="F46" s="59">
        <f t="shared" si="6"/>
        <v>6.8496957623455472E-3</v>
      </c>
    </row>
    <row r="47" spans="1:6" ht="33">
      <c r="A47" s="85"/>
      <c r="B47" s="15" t="s">
        <v>87</v>
      </c>
      <c r="C47" s="14">
        <v>10</v>
      </c>
      <c r="D47" s="54">
        <f t="shared" si="4"/>
        <v>1.858736059479554E-2</v>
      </c>
      <c r="E47" s="50">
        <v>16520300</v>
      </c>
      <c r="F47" s="59">
        <f t="shared" si="6"/>
        <v>2.2019659253293859E-2</v>
      </c>
    </row>
    <row r="48" spans="1:6" ht="17.25" thickBot="1">
      <c r="A48" s="80" t="s">
        <v>44</v>
      </c>
      <c r="B48" s="81"/>
      <c r="C48" s="19">
        <f>SUM(C41:C47)</f>
        <v>74</v>
      </c>
      <c r="D48" s="55">
        <f t="shared" si="4"/>
        <v>0.13754646840148699</v>
      </c>
      <c r="E48" s="26">
        <f>SUM(E41:E47)</f>
        <v>100560300</v>
      </c>
      <c r="F48" s="57">
        <f t="shared" si="6"/>
        <v>0.13403531052154055</v>
      </c>
    </row>
    <row r="49" spans="1:6" ht="16.5" customHeight="1">
      <c r="A49" s="86" t="s">
        <v>78</v>
      </c>
      <c r="B49" s="9" t="s">
        <v>45</v>
      </c>
      <c r="C49" s="10">
        <v>19</v>
      </c>
      <c r="D49" s="53">
        <f t="shared" si="4"/>
        <v>3.5315985130111527E-2</v>
      </c>
      <c r="E49" s="63">
        <v>24946000</v>
      </c>
      <c r="F49" s="56">
        <f t="shared" si="6"/>
        <v>3.3250147983551664E-2</v>
      </c>
    </row>
    <row r="50" spans="1:6">
      <c r="A50" s="87"/>
      <c r="B50" s="23" t="s">
        <v>46</v>
      </c>
      <c r="C50" s="14">
        <v>6</v>
      </c>
      <c r="D50" s="54">
        <f t="shared" si="4"/>
        <v>1.1152416356877323E-2</v>
      </c>
      <c r="E50" s="63">
        <v>13027000</v>
      </c>
      <c r="F50" s="59">
        <f t="shared" si="6"/>
        <v>1.7363492254538905E-2</v>
      </c>
    </row>
    <row r="51" spans="1:6">
      <c r="A51" s="87"/>
      <c r="B51" s="17" t="s">
        <v>47</v>
      </c>
      <c r="C51" s="14">
        <v>10</v>
      </c>
      <c r="D51" s="54">
        <f t="shared" si="4"/>
        <v>1.858736059479554E-2</v>
      </c>
      <c r="E51" s="63">
        <v>40041000</v>
      </c>
      <c r="F51" s="59">
        <f t="shared" si="6"/>
        <v>5.3370046316419159E-2</v>
      </c>
    </row>
    <row r="52" spans="1:6" ht="17.25" thickBot="1">
      <c r="A52" s="80" t="s">
        <v>48</v>
      </c>
      <c r="B52" s="74"/>
      <c r="C52" s="19">
        <f>SUM(C49:C51)</f>
        <v>35</v>
      </c>
      <c r="D52" s="55">
        <f t="shared" ref="D52:D78" si="7">C52/$C$4</f>
        <v>6.5055762081784388E-2</v>
      </c>
      <c r="E52" s="26">
        <f>SUM(E49:E51)</f>
        <v>78014000</v>
      </c>
      <c r="F52" s="57">
        <f t="shared" si="6"/>
        <v>0.10398368655450974</v>
      </c>
    </row>
    <row r="53" spans="1:6" ht="16.5" customHeight="1">
      <c r="A53" s="71" t="s">
        <v>49</v>
      </c>
      <c r="B53" s="27" t="s">
        <v>50</v>
      </c>
      <c r="C53" s="28">
        <v>1</v>
      </c>
      <c r="D53" s="53">
        <f t="shared" si="7"/>
        <v>1.8587360594795538E-3</v>
      </c>
      <c r="E53" s="62">
        <v>795000</v>
      </c>
      <c r="F53" s="56">
        <f t="shared" si="6"/>
        <v>1.0596435359145184E-3</v>
      </c>
    </row>
    <row r="54" spans="1:6">
      <c r="A54" s="85"/>
      <c r="B54" s="29" t="s">
        <v>51</v>
      </c>
      <c r="C54" s="14">
        <v>3</v>
      </c>
      <c r="D54" s="54">
        <f t="shared" si="7"/>
        <v>5.5762081784386614E-3</v>
      </c>
      <c r="E54" s="62">
        <v>2477000</v>
      </c>
      <c r="F54" s="59">
        <f t="shared" si="6"/>
        <v>3.3015560232204553E-3</v>
      </c>
    </row>
    <row r="55" spans="1:6">
      <c r="A55" s="88"/>
      <c r="B55" s="29" t="s">
        <v>52</v>
      </c>
      <c r="C55" s="14">
        <v>2</v>
      </c>
      <c r="D55" s="54">
        <f t="shared" si="7"/>
        <v>3.7174721189591076E-3</v>
      </c>
      <c r="E55" s="62">
        <v>1398000</v>
      </c>
      <c r="F55" s="59">
        <f t="shared" si="6"/>
        <v>1.8633731612685493E-3</v>
      </c>
    </row>
    <row r="56" spans="1:6" ht="17.25" thickBot="1">
      <c r="A56" s="80" t="s">
        <v>53</v>
      </c>
      <c r="B56" s="81"/>
      <c r="C56" s="19">
        <f>SUM(C53:C55)</f>
        <v>6</v>
      </c>
      <c r="D56" s="55">
        <f t="shared" si="7"/>
        <v>1.1152416356877323E-2</v>
      </c>
      <c r="E56" s="26">
        <f>SUM(E53:E55)</f>
        <v>4670000</v>
      </c>
      <c r="F56" s="57">
        <f t="shared" si="6"/>
        <v>6.2245727204035227E-3</v>
      </c>
    </row>
    <row r="57" spans="1:6">
      <c r="A57" s="79" t="s">
        <v>54</v>
      </c>
      <c r="B57" s="9" t="s">
        <v>55</v>
      </c>
      <c r="C57" s="10">
        <v>4</v>
      </c>
      <c r="D57" s="53">
        <f t="shared" si="7"/>
        <v>7.4349442379182153E-3</v>
      </c>
      <c r="E57" s="62">
        <v>2886000</v>
      </c>
      <c r="F57" s="56">
        <f t="shared" si="6"/>
        <v>3.846705968112327E-3</v>
      </c>
    </row>
    <row r="58" spans="1:6">
      <c r="A58" s="79"/>
      <c r="B58" s="23" t="s">
        <v>56</v>
      </c>
      <c r="C58" s="14">
        <v>3</v>
      </c>
      <c r="D58" s="54">
        <f t="shared" si="7"/>
        <v>5.5762081784386614E-3</v>
      </c>
      <c r="E58" s="62">
        <v>2688000</v>
      </c>
      <c r="F58" s="59">
        <f t="shared" si="6"/>
        <v>3.5827947478468242E-3</v>
      </c>
    </row>
    <row r="59" spans="1:6">
      <c r="A59" s="79"/>
      <c r="B59" s="23" t="s">
        <v>57</v>
      </c>
      <c r="C59" s="14">
        <v>5</v>
      </c>
      <c r="D59" s="54">
        <f t="shared" si="7"/>
        <v>9.2936802973977699E-3</v>
      </c>
      <c r="E59" s="62">
        <v>4732000</v>
      </c>
      <c r="F59" s="59">
        <f t="shared" si="6"/>
        <v>6.3072115873553467E-3</v>
      </c>
    </row>
    <row r="60" spans="1:6" ht="17.25" thickBot="1">
      <c r="A60" s="69" t="s">
        <v>58</v>
      </c>
      <c r="B60" s="70"/>
      <c r="C60" s="19">
        <f>SUM(C57:C59)</f>
        <v>12</v>
      </c>
      <c r="D60" s="55">
        <f t="shared" si="7"/>
        <v>2.2304832713754646E-2</v>
      </c>
      <c r="E60" s="26">
        <f>SUM(E57:E59)</f>
        <v>10306000</v>
      </c>
      <c r="F60" s="57">
        <f t="shared" si="6"/>
        <v>1.3736712303314498E-2</v>
      </c>
    </row>
    <row r="61" spans="1:6">
      <c r="A61" s="71" t="s">
        <v>59</v>
      </c>
      <c r="B61" s="30" t="s">
        <v>60</v>
      </c>
      <c r="C61" s="31">
        <v>7</v>
      </c>
      <c r="D61" s="53">
        <f t="shared" si="7"/>
        <v>1.3011152416356878E-2</v>
      </c>
      <c r="E61" s="64">
        <v>6310000</v>
      </c>
      <c r="F61" s="56">
        <f t="shared" si="6"/>
        <v>8.4105040397743532E-3</v>
      </c>
    </row>
    <row r="62" spans="1:6" ht="16.5" customHeight="1">
      <c r="A62" s="72"/>
      <c r="B62" s="32" t="s">
        <v>61</v>
      </c>
      <c r="C62" s="24">
        <v>6</v>
      </c>
      <c r="D62" s="54">
        <f t="shared" si="7"/>
        <v>1.1152416356877323E-2</v>
      </c>
      <c r="E62" s="62">
        <v>5814000</v>
      </c>
      <c r="F62" s="59">
        <f t="shared" si="6"/>
        <v>7.7493931041597609E-3</v>
      </c>
    </row>
    <row r="63" spans="1:6">
      <c r="A63" s="72"/>
      <c r="B63" s="33" t="s">
        <v>62</v>
      </c>
      <c r="C63" s="12">
        <v>0</v>
      </c>
      <c r="D63" s="54">
        <f t="shared" si="7"/>
        <v>0</v>
      </c>
      <c r="E63" s="12">
        <v>0</v>
      </c>
      <c r="F63" s="59">
        <f t="shared" si="6"/>
        <v>0</v>
      </c>
    </row>
    <row r="64" spans="1:6">
      <c r="A64" s="72"/>
      <c r="B64" s="34" t="s">
        <v>63</v>
      </c>
      <c r="C64" s="24">
        <v>4</v>
      </c>
      <c r="D64" s="54">
        <f t="shared" si="7"/>
        <v>7.4349442379182153E-3</v>
      </c>
      <c r="E64" s="62">
        <v>3915000</v>
      </c>
      <c r="F64" s="59">
        <f t="shared" si="6"/>
        <v>5.2182445825224395E-3</v>
      </c>
    </row>
    <row r="65" spans="1:6" ht="16.5" customHeight="1">
      <c r="A65" s="72"/>
      <c r="B65" s="34" t="s">
        <v>64</v>
      </c>
      <c r="C65" s="24">
        <v>5</v>
      </c>
      <c r="D65" s="54">
        <f t="shared" si="7"/>
        <v>9.2936802973977699E-3</v>
      </c>
      <c r="E65" s="62">
        <v>3554000</v>
      </c>
      <c r="F65" s="59">
        <f t="shared" si="6"/>
        <v>4.7370731152706893E-3</v>
      </c>
    </row>
    <row r="66" spans="1:6">
      <c r="A66" s="72"/>
      <c r="B66" s="34" t="s">
        <v>65</v>
      </c>
      <c r="C66" s="24">
        <v>4</v>
      </c>
      <c r="D66" s="54">
        <f t="shared" si="7"/>
        <v>7.4349442379182153E-3</v>
      </c>
      <c r="E66" s="62">
        <v>3926000</v>
      </c>
      <c r="F66" s="59">
        <f t="shared" si="6"/>
        <v>5.2329063169816344E-3</v>
      </c>
    </row>
    <row r="67" spans="1:6">
      <c r="A67" s="72"/>
      <c r="B67" s="17" t="s">
        <v>66</v>
      </c>
      <c r="C67" s="24">
        <v>3</v>
      </c>
      <c r="D67" s="54">
        <f t="shared" si="7"/>
        <v>5.5762081784386614E-3</v>
      </c>
      <c r="E67" s="62">
        <v>2314000</v>
      </c>
      <c r="F67" s="59">
        <f t="shared" si="6"/>
        <v>3.0842957762342083E-3</v>
      </c>
    </row>
    <row r="68" spans="1:6" ht="17.25" thickBot="1">
      <c r="A68" s="73" t="s">
        <v>67</v>
      </c>
      <c r="B68" s="74"/>
      <c r="C68" s="19">
        <f>SUM(C61:C67)</f>
        <v>29</v>
      </c>
      <c r="D68" s="55">
        <f t="shared" si="7"/>
        <v>5.3903345724907063E-2</v>
      </c>
      <c r="E68" s="26">
        <f>SUM(E61:E67)</f>
        <v>25833000</v>
      </c>
      <c r="F68" s="57">
        <f t="shared" si="6"/>
        <v>3.4432416934943082E-2</v>
      </c>
    </row>
    <row r="69" spans="1:6" ht="16.5" customHeight="1">
      <c r="A69" s="75" t="s">
        <v>80</v>
      </c>
      <c r="B69" s="49" t="s">
        <v>74</v>
      </c>
      <c r="C69" s="35">
        <v>1</v>
      </c>
      <c r="D69" s="53">
        <f t="shared" si="7"/>
        <v>1.8587360594795538E-3</v>
      </c>
      <c r="E69" s="62">
        <v>241000</v>
      </c>
      <c r="F69" s="56">
        <f t="shared" si="6"/>
        <v>3.2122527315144516E-4</v>
      </c>
    </row>
    <row r="70" spans="1:6" ht="16.5" customHeight="1">
      <c r="A70" s="76"/>
      <c r="B70" s="29" t="s">
        <v>68</v>
      </c>
      <c r="C70" s="51">
        <v>4</v>
      </c>
      <c r="D70" s="54">
        <f t="shared" si="7"/>
        <v>7.4349442379182153E-3</v>
      </c>
      <c r="E70" s="62">
        <v>3720000</v>
      </c>
      <c r="F70" s="59">
        <f t="shared" si="6"/>
        <v>4.9583320171094443E-3</v>
      </c>
    </row>
    <row r="71" spans="1:6" ht="16.5" customHeight="1">
      <c r="A71" s="76"/>
      <c r="B71" s="29" t="s">
        <v>93</v>
      </c>
      <c r="C71" s="51">
        <v>1</v>
      </c>
      <c r="D71" s="54">
        <f t="shared" si="7"/>
        <v>1.8587360594795538E-3</v>
      </c>
      <c r="E71" s="62">
        <v>31280000</v>
      </c>
      <c r="F71" s="59">
        <f t="shared" si="6"/>
        <v>4.1692641262146078E-2</v>
      </c>
    </row>
    <row r="72" spans="1:6" ht="16.5" customHeight="1">
      <c r="A72" s="76"/>
      <c r="B72" s="29" t="s">
        <v>84</v>
      </c>
      <c r="C72" s="51">
        <v>0</v>
      </c>
      <c r="D72" s="54">
        <f t="shared" si="7"/>
        <v>0</v>
      </c>
      <c r="E72" s="12">
        <v>0</v>
      </c>
      <c r="F72" s="59">
        <f t="shared" si="6"/>
        <v>0</v>
      </c>
    </row>
    <row r="73" spans="1:6" ht="16.5" customHeight="1">
      <c r="A73" s="77"/>
      <c r="B73" s="52" t="s">
        <v>69</v>
      </c>
      <c r="C73" s="36">
        <v>0</v>
      </c>
      <c r="D73" s="54">
        <f t="shared" si="7"/>
        <v>0</v>
      </c>
      <c r="E73" s="12">
        <v>0</v>
      </c>
      <c r="F73" s="59">
        <f t="shared" si="6"/>
        <v>0</v>
      </c>
    </row>
    <row r="74" spans="1:6" ht="17.25" thickBot="1">
      <c r="A74" s="69" t="s">
        <v>70</v>
      </c>
      <c r="B74" s="70"/>
      <c r="C74" s="19">
        <f>SUM(C69:C73)</f>
        <v>6</v>
      </c>
      <c r="D74" s="55">
        <f t="shared" si="7"/>
        <v>1.1152416356877323E-2</v>
      </c>
      <c r="E74" s="26">
        <f>SUM(E69:E73)</f>
        <v>35241000</v>
      </c>
      <c r="F74" s="21">
        <f t="shared" si="6"/>
        <v>4.6972198552406967E-2</v>
      </c>
    </row>
    <row r="75" spans="1:6">
      <c r="A75" s="78" t="s">
        <v>81</v>
      </c>
      <c r="B75" s="37" t="s">
        <v>76</v>
      </c>
      <c r="C75" s="14">
        <v>3</v>
      </c>
      <c r="D75" s="53">
        <f t="shared" si="7"/>
        <v>5.5762081784386614E-3</v>
      </c>
      <c r="E75" s="62">
        <v>2643000</v>
      </c>
      <c r="F75" s="60">
        <f t="shared" si="6"/>
        <v>3.5228149250592102E-3</v>
      </c>
    </row>
    <row r="76" spans="1:6">
      <c r="A76" s="76"/>
      <c r="B76" s="37" t="s">
        <v>88</v>
      </c>
      <c r="C76" s="14">
        <v>1</v>
      </c>
      <c r="D76" s="53">
        <f t="shared" si="7"/>
        <v>1.8587360594795538E-3</v>
      </c>
      <c r="E76" s="62">
        <v>8240000</v>
      </c>
      <c r="F76" s="60">
        <f t="shared" si="6"/>
        <v>1.0982971994887587E-2</v>
      </c>
    </row>
    <row r="77" spans="1:6">
      <c r="A77" s="77"/>
      <c r="B77" s="37" t="s">
        <v>71</v>
      </c>
      <c r="C77" s="14">
        <v>0</v>
      </c>
      <c r="D77" s="54">
        <f t="shared" si="7"/>
        <v>0</v>
      </c>
      <c r="E77" s="12">
        <v>0</v>
      </c>
      <c r="F77" s="59">
        <f t="shared" si="6"/>
        <v>0</v>
      </c>
    </row>
    <row r="78" spans="1:6" ht="17.25" thickBot="1">
      <c r="A78" s="69" t="s">
        <v>72</v>
      </c>
      <c r="B78" s="70"/>
      <c r="C78" s="19">
        <f>SUM(C75:C77)</f>
        <v>4</v>
      </c>
      <c r="D78" s="55">
        <f t="shared" si="7"/>
        <v>7.4349442379182153E-3</v>
      </c>
      <c r="E78" s="26">
        <f>SUM(E75:E77)</f>
        <v>10883000</v>
      </c>
      <c r="F78" s="57">
        <f t="shared" ref="F78" si="8">E78/$E$4</f>
        <v>1.4505786919946797E-2</v>
      </c>
    </row>
  </sheetData>
  <mergeCells count="25">
    <mergeCell ref="A19:A25"/>
    <mergeCell ref="A1:F1"/>
    <mergeCell ref="A2:F2"/>
    <mergeCell ref="A4:B4"/>
    <mergeCell ref="A18:B18"/>
    <mergeCell ref="A5:A17"/>
    <mergeCell ref="A57:A59"/>
    <mergeCell ref="A26:B26"/>
    <mergeCell ref="A36:B36"/>
    <mergeCell ref="A37:A39"/>
    <mergeCell ref="A40:B40"/>
    <mergeCell ref="A41:A47"/>
    <mergeCell ref="A48:B48"/>
    <mergeCell ref="A49:A51"/>
    <mergeCell ref="A52:B52"/>
    <mergeCell ref="A53:A55"/>
    <mergeCell ref="A56:B56"/>
    <mergeCell ref="A27:A35"/>
    <mergeCell ref="A78:B78"/>
    <mergeCell ref="A60:B60"/>
    <mergeCell ref="A61:A67"/>
    <mergeCell ref="A68:B68"/>
    <mergeCell ref="A74:B74"/>
    <mergeCell ref="A69:A73"/>
    <mergeCell ref="A75:A77"/>
  </mergeCells>
  <phoneticPr fontId="3" type="noConversion"/>
  <pageMargins left="0.75" right="0.35" top="0.5" bottom="0.25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2020-01-14T08:31:06Z</dcterms:created>
  <dcterms:modified xsi:type="dcterms:W3CDTF">2026-03-13T08:01:12Z</dcterms:modified>
</cp:coreProperties>
</file>